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10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FFFFFF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b val="1"/>
      <color rgb="000F5C43"/>
      <sz val="10"/>
    </font>
    <font>
      <name val="Calibri"/>
      <i val="1"/>
      <color rgb="006E7A74"/>
      <sz val="9"/>
    </font>
    <font>
      <name val="Calibri"/>
      <color rgb="006E7A74"/>
      <sz val="10"/>
    </font>
  </fonts>
  <fills count="5">
    <fill>
      <patternFill/>
    </fill>
    <fill>
      <patternFill patternType="gray125"/>
    </fill>
    <fill>
      <patternFill patternType="solid">
        <fgColor rgb="000F5C43"/>
      </patternFill>
    </fill>
    <fill>
      <patternFill patternType="solid">
        <fgColor rgb="00F1E7C4"/>
      </patternFill>
    </fill>
    <fill>
      <patternFill patternType="solid">
        <fgColor rgb="00DCE9F7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top style="thin">
        <color rgb="000F5C4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pivotButton="0" quotePrefix="0" xfId="0"/>
    <xf numFmtId="0" fontId="0" fillId="3" borderId="1" pivotButton="0" quotePrefix="0" xfId="0"/>
    <xf numFmtId="0" fontId="5" fillId="0" borderId="0" pivotButton="0" quotePrefix="0" xfId="0"/>
    <xf numFmtId="4" fontId="6" fillId="4" borderId="2" pivotButton="0" quotePrefix="0" xfId="0"/>
    <xf numFmtId="164" fontId="6" fillId="4" borderId="2" pivotButton="0" quotePrefix="0" xfId="0"/>
    <xf numFmtId="165" fontId="6" fillId="4" borderId="2" pivotButton="0" quotePrefix="0" xfId="0"/>
    <xf numFmtId="4" fontId="5" fillId="0" borderId="0" pivotButton="0" quotePrefix="0" xfId="0"/>
    <xf numFmtId="4" fontId="7" fillId="0" borderId="3" pivotButton="0" quotePrefix="0" xfId="0"/>
    <xf numFmtId="0" fontId="8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Adom Fresh Foods — Statements and Cash Flow</t>
        </is>
      </c>
    </row>
    <row r="2">
      <c r="A2" s="2" t="inlineStr">
        <is>
          <t>GH₵ millions. Video 1.7: change the collection period and watch operating cash flow move.</t>
        </is>
      </c>
    </row>
    <row r="4">
      <c r="B4" s="3" t="inlineStr">
        <is>
          <t>Year 2</t>
        </is>
      </c>
      <c r="C4" s="3" t="inlineStr">
        <is>
          <t>Year 3</t>
        </is>
      </c>
    </row>
    <row r="5">
      <c r="A5" s="4" t="inlineStr">
        <is>
          <t>DRIVERS  —  change these</t>
        </is>
      </c>
      <c r="B5" s="5" t="n"/>
      <c r="C5" s="5" t="n"/>
      <c r="D5" s="5" t="n"/>
      <c r="E5" s="5" t="n"/>
      <c r="F5" s="5" t="n"/>
    </row>
    <row r="6">
      <c r="A6" s="6" t="inlineStr">
        <is>
          <t>Revenue</t>
        </is>
      </c>
      <c r="B6" s="7" t="n">
        <v>60</v>
      </c>
      <c r="C6" s="7" t="n">
        <v>80</v>
      </c>
    </row>
    <row r="7">
      <c r="A7" s="6" t="inlineStr">
        <is>
          <t>Cost of goods sold, % of revenue</t>
        </is>
      </c>
      <c r="B7" s="8" t="n">
        <v>0.85</v>
      </c>
      <c r="C7" s="8" t="n">
        <v>0.85</v>
      </c>
    </row>
    <row r="8">
      <c r="A8" s="6" t="inlineStr">
        <is>
          <t>SG&amp;A</t>
        </is>
      </c>
      <c r="B8" s="7" t="n">
        <v>4.8</v>
      </c>
      <c r="C8" s="7" t="n">
        <v>6.5</v>
      </c>
    </row>
    <row r="9">
      <c r="A9" s="6" t="inlineStr">
        <is>
          <t>Depreciation</t>
        </is>
      </c>
      <c r="B9" s="7" t="n">
        <v>1.2</v>
      </c>
      <c r="C9" s="7" t="n">
        <v>1.5</v>
      </c>
    </row>
    <row r="10">
      <c r="A10" s="6" t="inlineStr">
        <is>
          <t>Interest</t>
        </is>
      </c>
      <c r="B10" s="7" t="n">
        <v>0.8</v>
      </c>
      <c r="C10" s="7" t="n">
        <v>1.2</v>
      </c>
    </row>
    <row r="11">
      <c r="A11" s="6" t="inlineStr">
        <is>
          <t>Tax rate</t>
        </is>
      </c>
      <c r="B11" s="8" t="n">
        <v>0.25</v>
      </c>
      <c r="C11" s="8" t="n">
        <v>0.25</v>
      </c>
    </row>
    <row r="12">
      <c r="A12" s="6" t="inlineStr">
        <is>
          <t>Days sales outstanding</t>
        </is>
      </c>
      <c r="B12" s="9" t="n">
        <v>45</v>
      </c>
      <c r="C12" s="9" t="n">
        <v>60.225</v>
      </c>
    </row>
    <row r="13">
      <c r="A13" s="6" t="inlineStr">
        <is>
          <t>Days inventory outstanding</t>
        </is>
      </c>
      <c r="B13" s="9" t="n">
        <v>40.1</v>
      </c>
      <c r="C13" s="9" t="n">
        <v>49.92</v>
      </c>
    </row>
    <row r="14">
      <c r="A14" s="6" t="inlineStr">
        <is>
          <t>Days payable outstanding</t>
        </is>
      </c>
      <c r="B14" s="9" t="n">
        <v>40.1</v>
      </c>
      <c r="C14" s="9" t="n">
        <v>40.26</v>
      </c>
    </row>
    <row r="15">
      <c r="A15" s="6" t="inlineStr">
        <is>
          <t>Capital expenditure</t>
        </is>
      </c>
      <c r="B15" s="7" t="n">
        <v>0</v>
      </c>
      <c r="C15" s="7" t="n">
        <v>3.5</v>
      </c>
    </row>
    <row r="16">
      <c r="A16" s="6" t="inlineStr">
        <is>
          <t>Dividends paid</t>
        </is>
      </c>
      <c r="B16" s="7" t="n">
        <v>0</v>
      </c>
      <c r="C16" s="7" t="n">
        <v>0.1</v>
      </c>
    </row>
    <row r="18">
      <c r="A18" s="4" t="inlineStr">
        <is>
          <t>INCOME STATEMENT</t>
        </is>
      </c>
      <c r="B18" s="5" t="n"/>
      <c r="C18" s="5" t="n"/>
      <c r="D18" s="5" t="n"/>
      <c r="E18" s="5" t="n"/>
      <c r="F18" s="5" t="n"/>
    </row>
    <row r="19">
      <c r="A19" s="6" t="inlineStr">
        <is>
          <t>Revenue</t>
        </is>
      </c>
      <c r="B19" s="10">
        <f>B6</f>
        <v/>
      </c>
      <c r="C19" s="10">
        <f>C6</f>
        <v/>
      </c>
    </row>
    <row r="20">
      <c r="A20" s="6" t="inlineStr">
        <is>
          <t>Cost of goods sold</t>
        </is>
      </c>
      <c r="B20" s="10">
        <f>-B19*B7</f>
        <v/>
      </c>
      <c r="C20" s="10">
        <f>-C19*C7</f>
        <v/>
      </c>
    </row>
    <row r="21">
      <c r="A21" s="6" t="inlineStr">
        <is>
          <t>Gross profit</t>
        </is>
      </c>
      <c r="B21" s="10">
        <f>B19+B20</f>
        <v/>
      </c>
      <c r="C21" s="10">
        <f>C19+C20</f>
        <v/>
      </c>
    </row>
    <row r="22">
      <c r="A22" s="6" t="inlineStr">
        <is>
          <t>SG&amp;A</t>
        </is>
      </c>
      <c r="B22" s="10">
        <f>-B8</f>
        <v/>
      </c>
      <c r="C22" s="10">
        <f>-C8</f>
        <v/>
      </c>
    </row>
    <row r="23">
      <c r="A23" s="6" t="inlineStr">
        <is>
          <t>Depreciation</t>
        </is>
      </c>
      <c r="B23" s="10">
        <f>-B9</f>
        <v/>
      </c>
      <c r="C23" s="10">
        <f>-C9</f>
        <v/>
      </c>
    </row>
    <row r="24">
      <c r="A24" s="6" t="inlineStr">
        <is>
          <t>Operating income</t>
        </is>
      </c>
      <c r="B24" s="11">
        <f>B21+B22+B23</f>
        <v/>
      </c>
      <c r="C24" s="11">
        <f>C21+C22+C23</f>
        <v/>
      </c>
    </row>
    <row r="25">
      <c r="A25" s="6" t="inlineStr">
        <is>
          <t>Interest</t>
        </is>
      </c>
      <c r="B25" s="10">
        <f>-B10</f>
        <v/>
      </c>
      <c r="C25" s="10">
        <f>-C10</f>
        <v/>
      </c>
    </row>
    <row r="26">
      <c r="A26" s="6" t="inlineStr">
        <is>
          <t>Pretax income</t>
        </is>
      </c>
      <c r="B26" s="10">
        <f>B24+B25</f>
        <v/>
      </c>
      <c r="C26" s="10">
        <f>C24+C25</f>
        <v/>
      </c>
    </row>
    <row r="27">
      <c r="A27" s="6" t="inlineStr">
        <is>
          <t>Tax</t>
        </is>
      </c>
      <c r="B27" s="10">
        <f>-B26*B11</f>
        <v/>
      </c>
      <c r="C27" s="10">
        <f>-C26*C11</f>
        <v/>
      </c>
    </row>
    <row r="28">
      <c r="A28" s="6" t="inlineStr">
        <is>
          <t>Net income</t>
        </is>
      </c>
      <c r="B28" s="11">
        <f>B26+B27</f>
        <v/>
      </c>
      <c r="C28" s="11">
        <f>C26+C27</f>
        <v/>
      </c>
    </row>
    <row r="30">
      <c r="A30" s="4" t="inlineStr">
        <is>
          <t>BALANCE SHEET  —  working capital driven by the day-counts above</t>
        </is>
      </c>
      <c r="B30" s="5" t="n"/>
      <c r="C30" s="5" t="n"/>
      <c r="D30" s="5" t="n"/>
      <c r="E30" s="5" t="n"/>
      <c r="F30" s="5" t="n"/>
    </row>
    <row r="31">
      <c r="A31" s="6" t="inlineStr">
        <is>
          <t>Cash</t>
        </is>
      </c>
      <c r="B31" s="7" t="n">
        <v>1</v>
      </c>
      <c r="C31" s="10">
        <f>C57</f>
        <v/>
      </c>
    </row>
    <row r="32">
      <c r="A32" s="6" t="inlineStr">
        <is>
          <t>Receivables</t>
        </is>
      </c>
      <c r="B32" s="10">
        <f>B19*B12/365</f>
        <v/>
      </c>
      <c r="C32" s="10">
        <f>C19*C12/365</f>
        <v/>
      </c>
    </row>
    <row r="33">
      <c r="A33" s="6" t="inlineStr">
        <is>
          <t>Inventory</t>
        </is>
      </c>
      <c r="B33" s="10">
        <f>-B20*B13/365</f>
        <v/>
      </c>
      <c r="C33" s="10">
        <f>-C20*C13/365</f>
        <v/>
      </c>
    </row>
    <row r="34">
      <c r="A34" s="6" t="inlineStr">
        <is>
          <t>Net property and equipment</t>
        </is>
      </c>
      <c r="B34" s="7" t="n">
        <v>9</v>
      </c>
      <c r="C34" s="10">
        <f>B34+C15+C23</f>
        <v/>
      </c>
    </row>
    <row r="35">
      <c r="A35" s="6" t="inlineStr">
        <is>
          <t>Total assets</t>
        </is>
      </c>
      <c r="B35" s="11">
        <f>SUM(B31:B34)</f>
        <v/>
      </c>
      <c r="C35" s="11">
        <f>SUM(C31:C34)</f>
        <v/>
      </c>
    </row>
    <row r="36">
      <c r="A36" s="6" t="inlineStr">
        <is>
          <t>Payables</t>
        </is>
      </c>
      <c r="B36" s="10">
        <f>-B20*B14/365</f>
        <v/>
      </c>
      <c r="C36" s="10">
        <f>-C20*C14/365</f>
        <v/>
      </c>
    </row>
    <row r="37">
      <c r="A37" s="6" t="inlineStr">
        <is>
          <t>Short-term debt</t>
        </is>
      </c>
      <c r="B37" s="7" t="n">
        <v>2.5</v>
      </c>
      <c r="C37" s="7" t="n">
        <v>5</v>
      </c>
    </row>
    <row r="38">
      <c r="A38" s="6" t="inlineStr">
        <is>
          <t>Long-term debt</t>
        </is>
      </c>
      <c r="B38" s="7" t="n">
        <v>6.9</v>
      </c>
      <c r="C38" s="7" t="n">
        <v>11.5</v>
      </c>
    </row>
    <row r="39">
      <c r="A39" s="6" t="inlineStr">
        <is>
          <t>Equity</t>
        </is>
      </c>
      <c r="B39" s="7" t="n">
        <v>8</v>
      </c>
      <c r="C39" s="10">
        <f>B39+C28-C16</f>
        <v/>
      </c>
    </row>
    <row r="40">
      <c r="A40" s="6" t="inlineStr">
        <is>
          <t>Total claims</t>
        </is>
      </c>
      <c r="C40" s="11">
        <f>C36+C37+C38+C39</f>
        <v/>
      </c>
    </row>
    <row r="41">
      <c r="A41" s="2" t="inlineStr">
        <is>
          <t>Check: assets less claims</t>
        </is>
      </c>
      <c r="C41" s="10">
        <f>C35-C40</f>
        <v/>
      </c>
    </row>
    <row r="43">
      <c r="A43" s="4" t="inlineStr">
        <is>
          <t>CASH-FLOW STATEMENT  —  Year 3</t>
        </is>
      </c>
      <c r="B43" s="5" t="n"/>
      <c r="C43" s="5" t="n"/>
      <c r="D43" s="5" t="n"/>
      <c r="E43" s="5" t="n"/>
      <c r="F43" s="5" t="n"/>
    </row>
    <row r="44">
      <c r="A44" s="6" t="inlineStr">
        <is>
          <t>Net income</t>
        </is>
      </c>
      <c r="C44" s="10">
        <f>C28</f>
        <v/>
      </c>
    </row>
    <row r="45">
      <c r="A45" s="6" t="inlineStr">
        <is>
          <t>Add depreciation</t>
        </is>
      </c>
      <c r="C45" s="10">
        <f>-C23</f>
        <v/>
      </c>
    </row>
    <row r="46">
      <c r="A46" s="6" t="inlineStr">
        <is>
          <t>Less increase in receivables</t>
        </is>
      </c>
      <c r="C46" s="10">
        <f>-(C32-B32)</f>
        <v/>
      </c>
    </row>
    <row r="47">
      <c r="A47" s="6" t="inlineStr">
        <is>
          <t>Less increase in inventory</t>
        </is>
      </c>
      <c r="C47" s="10">
        <f>-(C33-B33)</f>
        <v/>
      </c>
    </row>
    <row r="48">
      <c r="A48" s="6" t="inlineStr">
        <is>
          <t>Add increase in payables</t>
        </is>
      </c>
      <c r="C48" s="10">
        <f>C36-B36</f>
        <v/>
      </c>
    </row>
    <row r="49">
      <c r="A49" s="6" t="inlineStr">
        <is>
          <t>CASH FROM OPERATIONS</t>
        </is>
      </c>
      <c r="C49" s="11">
        <f>SUM(C44:C48)</f>
        <v/>
      </c>
    </row>
    <row r="50">
      <c r="A50" s="6" t="inlineStr">
        <is>
          <t>Capital expenditure</t>
        </is>
      </c>
      <c r="C50" s="10">
        <f>-C15</f>
        <v/>
      </c>
    </row>
    <row r="51">
      <c r="A51" s="6" t="inlineStr">
        <is>
          <t>Cash from investing</t>
        </is>
      </c>
      <c r="C51" s="11">
        <f>C50</f>
        <v/>
      </c>
    </row>
    <row r="52">
      <c r="A52" s="6" t="inlineStr">
        <is>
          <t>Increase in short-term debt</t>
        </is>
      </c>
      <c r="C52" s="10">
        <f>C37-B37</f>
        <v/>
      </c>
    </row>
    <row r="53">
      <c r="A53" s="6" t="inlineStr">
        <is>
          <t>Increase in long-term debt</t>
        </is>
      </c>
      <c r="C53" s="10">
        <f>C38-B38</f>
        <v/>
      </c>
    </row>
    <row r="54">
      <c r="A54" s="6" t="inlineStr">
        <is>
          <t>Dividends paid</t>
        </is>
      </c>
      <c r="C54" s="10">
        <f>-C16</f>
        <v/>
      </c>
    </row>
    <row r="55">
      <c r="A55" s="6" t="inlineStr">
        <is>
          <t>Cash from financing</t>
        </is>
      </c>
      <c r="C55" s="11">
        <f>SUM(C52:C54)</f>
        <v/>
      </c>
    </row>
    <row r="56">
      <c r="A56" s="6" t="inlineStr">
        <is>
          <t>Net change in cash</t>
        </is>
      </c>
      <c r="C56" s="11">
        <f>C49+C51+C55</f>
        <v/>
      </c>
    </row>
    <row r="57">
      <c r="A57" s="6" t="inlineStr">
        <is>
          <t>Closing cash</t>
        </is>
      </c>
      <c r="C57" s="11">
        <f>B31+C56</f>
        <v/>
      </c>
    </row>
    <row r="59">
      <c r="A59" s="12" t="inlineStr">
        <is>
          <t>THE DEMONSTRATION: set Year 3 days sales outstanding (C12) to 45. Operating cash flow</t>
        </is>
      </c>
    </row>
    <row r="60">
      <c r="A60" s="12" t="inlineStr">
        <is>
          <t>moves from -4.00 to about -0.66 — the whole of the difference is money sitting in invoices.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3" t="inlineStr">
        <is>
          <t>Adom Fresh Foods — Weeks 1 and 2.</t>
        </is>
      </c>
    </row>
    <row r="5">
      <c r="A5" s="13" t="inlineStr">
        <is>
          <t>Cued by slide 1.7: 'Open the Adom model. Change the collection period from 60 days to 45</t>
        </is>
      </c>
    </row>
    <row r="6">
      <c r="A6" s="13" t="inlineStr">
        <is>
          <t>and watch operating cash flow move.'</t>
        </is>
      </c>
    </row>
    <row r="8">
      <c r="A8" s="14" t="inlineStr">
        <is>
          <t>The point of the model:</t>
        </is>
      </c>
    </row>
    <row r="9">
      <c r="A9" s="13" t="inlineStr">
        <is>
          <t>Year 3 net income is +2.10 and operating cash flow is -4.00. Both are correct. The gap is</t>
        </is>
      </c>
    </row>
    <row r="10">
      <c r="A10" s="13" t="inlineStr">
        <is>
          <t>money that has been earned and not collected, and stock bought and not yet sold.</t>
        </is>
      </c>
    </row>
    <row r="12">
      <c r="A12" s="14" t="inlineStr">
        <is>
          <t>To run the demonstration:</t>
        </is>
      </c>
    </row>
    <row r="13">
      <c r="A13" s="13" t="inlineStr">
        <is>
          <t>1. Show the income statement. Profit is positive and rising.</t>
        </is>
      </c>
    </row>
    <row r="14">
      <c r="A14" s="13" t="inlineStr">
        <is>
          <t>2. Show the cash-flow statement. Operating cash flow is -4.00.</t>
        </is>
      </c>
    </row>
    <row r="15">
      <c r="A15" s="13" t="inlineStr">
        <is>
          <t>3. Change Year 3 days sales outstanding to 45. Operating cash flow moves to about -0.66.</t>
        </is>
      </c>
    </row>
    <row r="16">
      <c r="A16" s="13" t="inlineStr">
        <is>
          <t>4. Change it to 32 (the peer figure). Operating cash flow turns positive.</t>
        </is>
      </c>
    </row>
    <row r="18">
      <c r="A18" s="13" t="inlineStr">
        <is>
          <t>Also worth showing: the current ratio improves in every year the company misses a payment.</t>
        </is>
      </c>
    </row>
    <row r="20">
      <c r="A20" s="15" t="inlineStr">
        <is>
          <t>Cell conventions</t>
        </is>
      </c>
    </row>
    <row r="21">
      <c r="A21" s="16" t="inlineStr">
        <is>
          <t xml:space="preserve">   Blue fill, blue bold  —  an input. Change it and watch the model move.</t>
        </is>
      </c>
    </row>
    <row r="22">
      <c r="A22" s="16" t="inlineStr">
        <is>
          <t xml:space="preserve">   Plain black           —  a formula. Do not overtype it.</t>
        </is>
      </c>
    </row>
    <row r="23">
      <c r="A23" s="16" t="inlineStr">
        <is>
          <t xml:space="preserve">   Brass fill            —  a cell for you to complete.</t>
        </is>
      </c>
    </row>
    <row r="24">
      <c r="A24" s="16" t="inlineStr">
        <is>
          <t xml:space="preserve">   Green bold            —  a result worth reading.</t>
        </is>
      </c>
    </row>
    <row r="25">
      <c r="A25" s="6" t="inlineStr"/>
    </row>
    <row r="26">
      <c r="A26" s="6" t="inlineStr">
        <is>
          <t>Every figure here is checked against the transcripts, chapters, and case briefs.</t>
        </is>
      </c>
    </row>
    <row r="27">
      <c r="A27" s="6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2026-09-18T21:46:08Z</dcterms:created>
  <dcterms:modified xmlns:dcterms="http://purl.org/dc/terms/" xmlns:xsi="http://www.w3.org/2001/XMLSchema-instance" xsi:type="dcterms:W3CDTF">2026-09-18T21:46:08Z</dcterms:modified>
</cp:coreProperties>
</file>